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29.xml" ContentType="application/vnd.ms-excel.controlproperties+xml"/>
  <Override PartName="/xl/ctrlProps/ctrlProp28.xml" ContentType="application/vnd.ms-excel.controlproperties+xml"/>
  <Override PartName="/xl/ctrlProps/ctrlProp19.xml" ContentType="application/vnd.ms-excel.contro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trlProps/ctrlProp27.xml" ContentType="application/vnd.ms-excel.controlproperties+xml"/>
  <Override PartName="/xl/ctrlProps/ctrlProp26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16.xml" ContentType="application/vnd.ms-excel.controlproperties+xml"/>
  <Override PartName="/xl/ctrlProps/ctrlProp15.xml" ContentType="application/vnd.ms-excel.controlproperties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trlProps/ctrlProp32.xml" ContentType="application/vnd.ms-excel.controlproperties+xml"/>
  <Override PartName="/xl/ctrlProps/ctrlProp23.xml" ContentType="application/vnd.ms-excel.controlproperties+xml"/>
  <Override PartName="/xl/ctrlProps/ctrlProp22.xml" ContentType="application/vnd.ms-excel.controlproperties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31.xml" ContentType="application/vnd.ms-excel.controlproperties+xml"/>
  <Override PartName="/xl/ctrlProps/ctrlProp30.xml" ContentType="application/vnd.ms-excel.controlproperties+xml"/>
  <Override PartName="/xl/ctrlProps/ctrlProp21.xml" ContentType="application/vnd.ms-excel.controlproperties+xml"/>
  <Override PartName="/xl/ctrlProps/ctrlProp20.xml" ContentType="application/vnd.ms-excel.controlproperties+xml"/>
  <Override PartName="/xl/ctrlProps/ctrlProp6.xml" ContentType="application/vnd.ms-excel.controlproperties+xml"/>
  <Override PartName="/xl/ctrlProps/ctrlProp5.xml" ContentType="application/vnd.ms-excel.controlproperties+xml"/>
  <Override PartName="/xl/ctrlProps/ctrlProp12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75" windowWidth="19035" windowHeight="9210" tabRatio="664" activeTab="9"/>
  </bookViews>
  <sheets>
    <sheet name="rig-2 t em" sheetId="6" r:id="rId1"/>
    <sheet name="rig-1 t em" sheetId="7" r:id="rId2"/>
    <sheet name="def-2 t em" sheetId="10" r:id="rId3"/>
    <sheet name="def-1 t em" sheetId="11" r:id="rId4"/>
    <sheet name="def-2 t sp" sheetId="8" r:id="rId5"/>
    <sheet name="def-1 t sp" sheetId="9" r:id="rId6"/>
    <sheet name="rig90-2 t em" sheetId="13" r:id="rId7"/>
    <sheet name="rig90-1 t em" sheetId="14" r:id="rId8"/>
    <sheet name="def90-1 t em" sheetId="15" r:id="rId9"/>
    <sheet name="Riepilogo" sheetId="12" r:id="rId10"/>
  </sheets>
  <calcPr calcId="125725"/>
</workbook>
</file>

<file path=xl/calcChain.xml><?xml version="1.0" encoding="utf-8"?>
<calcChain xmlns="http://schemas.openxmlformats.org/spreadsheetml/2006/main">
  <c r="E6" i="12"/>
  <c r="J17" l="1"/>
  <c r="I17"/>
  <c r="H17"/>
  <c r="G17"/>
  <c r="F17"/>
  <c r="E17"/>
  <c r="D17"/>
  <c r="C17"/>
  <c r="B17"/>
  <c r="A17"/>
  <c r="J15"/>
  <c r="I15"/>
  <c r="H15"/>
  <c r="G15"/>
  <c r="F15"/>
  <c r="E15"/>
  <c r="D15"/>
  <c r="C15"/>
  <c r="B15"/>
  <c r="A15"/>
  <c r="M6"/>
  <c r="G6"/>
  <c r="F6"/>
  <c r="F5"/>
  <c r="E5"/>
  <c r="G32" i="15"/>
  <c r="M32" s="1"/>
  <c r="O32" s="1"/>
  <c r="E32"/>
  <c r="O31"/>
  <c r="M31"/>
  <c r="L31"/>
  <c r="E31"/>
  <c r="G31" s="1"/>
  <c r="Q30"/>
  <c r="O30"/>
  <c r="M30"/>
  <c r="L30"/>
  <c r="G30"/>
  <c r="I30" s="1"/>
  <c r="I31" s="1"/>
  <c r="E30"/>
  <c r="O28"/>
  <c r="L28"/>
  <c r="G28"/>
  <c r="O27"/>
  <c r="L27"/>
  <c r="G27"/>
  <c r="I26" s="1"/>
  <c r="I27" s="1"/>
  <c r="L26"/>
  <c r="O26" s="1"/>
  <c r="Q26" s="1"/>
  <c r="Q27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Q28" l="1"/>
  <c r="I28"/>
  <c r="L2"/>
  <c r="Q31"/>
  <c r="F4" i="12"/>
  <c r="E4"/>
  <c r="M5"/>
  <c r="L4"/>
  <c r="E32" i="14"/>
  <c r="G32" s="1"/>
  <c r="M32" s="1"/>
  <c r="O32" s="1"/>
  <c r="M31"/>
  <c r="O31" s="1"/>
  <c r="Q30" s="1"/>
  <c r="Q31" s="1"/>
  <c r="L31"/>
  <c r="E31"/>
  <c r="G31" s="1"/>
  <c r="I30" s="1"/>
  <c r="I31" s="1"/>
  <c r="O30"/>
  <c r="M30"/>
  <c r="L30"/>
  <c r="G30"/>
  <c r="E30"/>
  <c r="G28"/>
  <c r="L28" s="1"/>
  <c r="O28" s="1"/>
  <c r="L27"/>
  <c r="O27" s="1"/>
  <c r="G27"/>
  <c r="L26"/>
  <c r="O26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13"/>
  <c r="G32" s="1"/>
  <c r="M32" s="1"/>
  <c r="O32" s="1"/>
  <c r="L31"/>
  <c r="E31"/>
  <c r="G31" s="1"/>
  <c r="L30"/>
  <c r="E30"/>
  <c r="G30" s="1"/>
  <c r="G28"/>
  <c r="L28" s="1"/>
  <c r="O28" s="1"/>
  <c r="L27"/>
  <c r="O27" s="1"/>
  <c r="G27"/>
  <c r="L26"/>
  <c r="O26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L7" i="15" l="1"/>
  <c r="L3"/>
  <c r="L5" s="1"/>
  <c r="M4" i="12"/>
  <c r="L5"/>
  <c r="M31" i="13"/>
  <c r="O31" s="1"/>
  <c r="I26"/>
  <c r="I27" s="1"/>
  <c r="I26" i="14"/>
  <c r="I27" s="1"/>
  <c r="I28" s="1"/>
  <c r="Q26"/>
  <c r="L2"/>
  <c r="Q27"/>
  <c r="Q28" s="1"/>
  <c r="Q26" i="13"/>
  <c r="Q27" s="1"/>
  <c r="L2"/>
  <c r="I30"/>
  <c r="I31" s="1"/>
  <c r="M30"/>
  <c r="O30" s="1"/>
  <c r="Q30" s="1"/>
  <c r="Q31" s="1"/>
  <c r="Q28" l="1"/>
  <c r="I28"/>
  <c r="L3" s="1"/>
  <c r="L5" s="1"/>
  <c r="L3" i="14"/>
  <c r="L5" s="1"/>
  <c r="L7"/>
  <c r="L7" i="13"/>
  <c r="I11" i="12"/>
  <c r="H11"/>
  <c r="F3"/>
  <c r="F8"/>
  <c r="F7"/>
  <c r="F9"/>
  <c r="F10"/>
  <c r="E10"/>
  <c r="L10" s="1"/>
  <c r="E9"/>
  <c r="E8"/>
  <c r="E7"/>
  <c r="M7" s="1"/>
  <c r="E3"/>
  <c r="L3" s="1"/>
  <c r="E2"/>
  <c r="F2"/>
  <c r="E32" i="11"/>
  <c r="G32" s="1"/>
  <c r="M32" s="1"/>
  <c r="O32" s="1"/>
  <c r="L31"/>
  <c r="E31"/>
  <c r="G31" s="1"/>
  <c r="L30"/>
  <c r="E30"/>
  <c r="G30" s="1"/>
  <c r="G28"/>
  <c r="L28" s="1"/>
  <c r="O28" s="1"/>
  <c r="L27"/>
  <c r="M31" s="1"/>
  <c r="O31" s="1"/>
  <c r="G27"/>
  <c r="I26" s="1"/>
  <c r="C27"/>
  <c r="L2" s="1"/>
  <c r="L26"/>
  <c r="O26" s="1"/>
  <c r="G26"/>
  <c r="C26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G32" i="10"/>
  <c r="M32" s="1"/>
  <c r="O32" s="1"/>
  <c r="E32"/>
  <c r="L31"/>
  <c r="E31"/>
  <c r="G31" s="1"/>
  <c r="L30"/>
  <c r="E30"/>
  <c r="G30" s="1"/>
  <c r="G28"/>
  <c r="L28" s="1"/>
  <c r="O28" s="1"/>
  <c r="L27"/>
  <c r="M31" s="1"/>
  <c r="O31" s="1"/>
  <c r="G27"/>
  <c r="L26"/>
  <c r="M30" s="1"/>
  <c r="O30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9"/>
  <c r="G32" s="1"/>
  <c r="M32" s="1"/>
  <c r="O32" s="1"/>
  <c r="M31"/>
  <c r="O31" s="1"/>
  <c r="L31"/>
  <c r="E31"/>
  <c r="G31" s="1"/>
  <c r="M30"/>
  <c r="O30" s="1"/>
  <c r="Q30" s="1"/>
  <c r="L30"/>
  <c r="E30"/>
  <c r="G30" s="1"/>
  <c r="G28"/>
  <c r="L28" s="1"/>
  <c r="O28" s="1"/>
  <c r="L27"/>
  <c r="O27" s="1"/>
  <c r="G27"/>
  <c r="L26"/>
  <c r="O26" s="1"/>
  <c r="I26"/>
  <c r="I27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8"/>
  <c r="G32" s="1"/>
  <c r="M32" s="1"/>
  <c r="O32" s="1"/>
  <c r="L31"/>
  <c r="E31"/>
  <c r="G31" s="1"/>
  <c r="L30"/>
  <c r="E30"/>
  <c r="G30" s="1"/>
  <c r="L28"/>
  <c r="O28" s="1"/>
  <c r="G28"/>
  <c r="L27"/>
  <c r="O27" s="1"/>
  <c r="G27"/>
  <c r="L26"/>
  <c r="O26" s="1"/>
  <c r="G26"/>
  <c r="I26" s="1"/>
  <c r="I27" s="1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7"/>
  <c r="G32" s="1"/>
  <c r="M32" s="1"/>
  <c r="O32" s="1"/>
  <c r="L31"/>
  <c r="E31"/>
  <c r="G31" s="1"/>
  <c r="L30"/>
  <c r="E30"/>
  <c r="G30" s="1"/>
  <c r="G28"/>
  <c r="L28" s="1"/>
  <c r="O28" s="1"/>
  <c r="L27"/>
  <c r="M31" s="1"/>
  <c r="O31" s="1"/>
  <c r="G27"/>
  <c r="L26"/>
  <c r="M30" s="1"/>
  <c r="O30" s="1"/>
  <c r="G26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6"/>
  <c r="G32" s="1"/>
  <c r="M32" s="1"/>
  <c r="O32" s="1"/>
  <c r="L31"/>
  <c r="E31"/>
  <c r="G31" s="1"/>
  <c r="L30"/>
  <c r="E30"/>
  <c r="G30" s="1"/>
  <c r="G28"/>
  <c r="L28" s="1"/>
  <c r="O28" s="1"/>
  <c r="L27"/>
  <c r="O27" s="1"/>
  <c r="G27"/>
  <c r="L26"/>
  <c r="O26" s="1"/>
  <c r="G26"/>
  <c r="C26"/>
  <c r="C27" s="1"/>
  <c r="K21"/>
  <c r="J21"/>
  <c r="H21"/>
  <c r="G21"/>
  <c r="J20"/>
  <c r="I20"/>
  <c r="L20" s="1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M2" i="12" l="1"/>
  <c r="G5"/>
  <c r="G4"/>
  <c r="M9"/>
  <c r="L2"/>
  <c r="G9"/>
  <c r="G8"/>
  <c r="M8"/>
  <c r="G2"/>
  <c r="L9"/>
  <c r="G7"/>
  <c r="L7"/>
  <c r="L11" s="1"/>
  <c r="G3"/>
  <c r="G10"/>
  <c r="L8"/>
  <c r="M10"/>
  <c r="M3"/>
  <c r="Q26" i="9"/>
  <c r="Q27" s="1"/>
  <c r="I30"/>
  <c r="I31" s="1"/>
  <c r="Q31"/>
  <c r="Q28" s="1"/>
  <c r="O26" i="7"/>
  <c r="Q26" s="1"/>
  <c r="Q27" s="1"/>
  <c r="I26" i="6"/>
  <c r="I27" i="11"/>
  <c r="I26" i="7"/>
  <c r="I27" s="1"/>
  <c r="O26" i="10"/>
  <c r="I30" i="11"/>
  <c r="I31" s="1"/>
  <c r="I28" s="1"/>
  <c r="O27"/>
  <c r="Q26" s="1"/>
  <c r="Q27" s="1"/>
  <c r="I26" i="10"/>
  <c r="I27" s="1"/>
  <c r="I28" s="1"/>
  <c r="I30"/>
  <c r="I31" s="1"/>
  <c r="Q30"/>
  <c r="Q31" s="1"/>
  <c r="O27" i="7"/>
  <c r="M31" i="6"/>
  <c r="O31" s="1"/>
  <c r="Q26"/>
  <c r="Q27" s="1"/>
  <c r="M30"/>
  <c r="O30" s="1"/>
  <c r="M30" i="11"/>
  <c r="O30" s="1"/>
  <c r="Q30" s="1"/>
  <c r="Q31" s="1"/>
  <c r="L2" i="10"/>
  <c r="O27"/>
  <c r="L2" i="9"/>
  <c r="I28"/>
  <c r="M31" i="8"/>
  <c r="O31" s="1"/>
  <c r="I30"/>
  <c r="I31" s="1"/>
  <c r="I28" s="1"/>
  <c r="Q26"/>
  <c r="Q27" s="1"/>
  <c r="M30"/>
  <c r="O30" s="1"/>
  <c r="I30" i="7"/>
  <c r="I31" s="1"/>
  <c r="Q30"/>
  <c r="Q31" s="1"/>
  <c r="I27" i="6"/>
  <c r="I30"/>
  <c r="I31" s="1"/>
  <c r="L2"/>
  <c r="M11" i="12" l="1"/>
  <c r="L12"/>
  <c r="I28" i="7"/>
  <c r="Q26" i="10"/>
  <c r="Q27" s="1"/>
  <c r="Q28"/>
  <c r="L3" s="1"/>
  <c r="L5" s="1"/>
  <c r="I28" i="6"/>
  <c r="Q28" i="11"/>
  <c r="L3" s="1"/>
  <c r="L5" s="1"/>
  <c r="Q28" i="7"/>
  <c r="L3" s="1"/>
  <c r="L5" s="1"/>
  <c r="Q30" i="6"/>
  <c r="Q31" s="1"/>
  <c r="Q28" s="1"/>
  <c r="L7" i="10"/>
  <c r="L7" i="9"/>
  <c r="L3"/>
  <c r="L5" s="1"/>
  <c r="Q30" i="8"/>
  <c r="Q31" s="1"/>
  <c r="Q28" s="1"/>
  <c r="L3" s="1"/>
  <c r="L5" s="1"/>
  <c r="M12" i="12" l="1"/>
  <c r="K17" s="1"/>
  <c r="K15"/>
  <c r="L3" i="6"/>
  <c r="L5" s="1"/>
  <c r="L7" i="11"/>
  <c r="L7" i="7"/>
  <c r="L7" i="6"/>
  <c r="L7" i="8"/>
</calcChain>
</file>

<file path=xl/sharedStrings.xml><?xml version="1.0" encoding="utf-8"?>
<sst xmlns="http://schemas.openxmlformats.org/spreadsheetml/2006/main" count="606" uniqueCount="59">
  <si>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</si>
  <si>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</si>
  <si>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</si>
  <si>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</si>
  <si>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</si>
  <si>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</si>
  <si>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</si>
  <si>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</si>
  <si>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</si>
  <si>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</si>
  <si>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</si>
  <si>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</si>
  <si>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</si>
  <si>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</si>
  <si>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</si>
  <si>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</si>
  <si>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</si>
  <si>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</si>
  <si>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</si>
  <si>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</si>
  <si>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</si>
  <si>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</si>
  <si>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</si>
  <si>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</si>
  <si>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</si>
  <si>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</si>
  <si>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</si>
  <si>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</si>
  <si>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</si>
  <si>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</si>
  <si>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</si>
  <si>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</si>
  <si>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</si>
  <si>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</si>
  <si>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</si>
  <si>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</si>
  <si>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</si>
  <si>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</si>
  <si>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</si>
  <si>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</si>
  <si>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</si>
  <si>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</si>
  <si>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</si>
  <si>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rig/def</t>
  </si>
  <si>
    <t>30x70</t>
  </si>
  <si>
    <t>rigido</t>
  </si>
  <si>
    <t>travi em.</t>
  </si>
  <si>
    <t>d inf</t>
  </si>
  <si>
    <t>70x30</t>
  </si>
  <si>
    <t>travi sp.</t>
  </si>
  <si>
    <t>deform.</t>
  </si>
  <si>
    <t>rapp k</t>
  </si>
  <si>
    <t>n x</t>
  </si>
  <si>
    <t>n y</t>
  </si>
  <si>
    <t>kx</t>
  </si>
  <si>
    <t>ky</t>
  </si>
  <si>
    <t>n eq</t>
  </si>
  <si>
    <t>30x90</t>
  </si>
  <si>
    <t>90x30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</si>
</sst>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e" xfId="0" builtinId="0"/>
  </cellStyles>
  <dxfs count="12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4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8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8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32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0.33501357115160912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33.138923304817752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1.9849537037037037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1.9849537037037037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A15" sqref="A15:XFD17"/>
    </sheetView>
  </sheetViews>
  <sheetFormatPr defaultColWidth="9" defaultRowHeight="12.75"/>
  <cols>
    <col min="1" max="16384" width="9" style="1"/>
  </cols>
  <sheetData>
    <row r="1" spans="1:13">
      <c r="A1" s="1" t="s">
        <v>0</v>
      </c>
      <c r="B1" s="1" t="s">
        <v>43</v>
      </c>
      <c r="C1" s="1" t="s">
        <v>46</v>
      </c>
      <c r="D1" s="1" t="s">
        <v>49</v>
      </c>
      <c r="E1" s="1" t="s">
        <v>21</v>
      </c>
      <c r="F1" s="1" t="s">
        <v>47</v>
      </c>
      <c r="G1" s="1" t="s">
        <v>51</v>
      </c>
      <c r="H1" s="1" t="s">
        <v>52</v>
      </c>
      <c r="I1" s="1" t="s">
        <v>53</v>
      </c>
      <c r="L1" s="1" t="s">
        <v>54</v>
      </c>
      <c r="M1" s="1" t="s">
        <v>55</v>
      </c>
    </row>
    <row r="2" spans="1:13">
      <c r="A2" s="1" t="s">
        <v>44</v>
      </c>
      <c r="B2" s="1" t="s">
        <v>45</v>
      </c>
      <c r="C2" s="1">
        <v>2</v>
      </c>
      <c r="E2" s="3">
        <f>'rig-2 t em'!L5</f>
        <v>33.138923304817752</v>
      </c>
      <c r="F2" s="5">
        <f>'rig-2 t em'!L7</f>
        <v>0.5</v>
      </c>
      <c r="G2" s="3">
        <f>E2/$E$2</f>
        <v>1</v>
      </c>
      <c r="H2" s="1">
        <v>10</v>
      </c>
      <c r="I2" s="1">
        <v>8</v>
      </c>
      <c r="L2" s="32">
        <f>H2*$E2</f>
        <v>331.38923304817752</v>
      </c>
      <c r="M2" s="32">
        <f>I2*$E2</f>
        <v>265.11138643854201</v>
      </c>
    </row>
    <row r="3" spans="1:13">
      <c r="A3" s="1" t="s">
        <v>44</v>
      </c>
      <c r="B3" s="1" t="s">
        <v>45</v>
      </c>
      <c r="C3" s="1">
        <v>1</v>
      </c>
      <c r="E3" s="3">
        <f>'rig-1 t em'!L5</f>
        <v>19.903419469754304</v>
      </c>
      <c r="F3" s="5">
        <f>'rig-1 t em'!L7</f>
        <v>0.5</v>
      </c>
      <c r="G3" s="3">
        <f t="shared" ref="G3:G10" si="0">E3/$E$2</f>
        <v>0.60060549604098745</v>
      </c>
      <c r="H3" s="1">
        <v>3</v>
      </c>
      <c r="I3" s="1">
        <v>3</v>
      </c>
      <c r="L3" s="32">
        <f t="shared" ref="L3:M10" si="1">H3*$E3</f>
        <v>59.710258409262913</v>
      </c>
      <c r="M3" s="32">
        <f t="shared" si="1"/>
        <v>59.710258409262913</v>
      </c>
    </row>
    <row r="4" spans="1:13">
      <c r="A4" s="1" t="s">
        <v>57</v>
      </c>
      <c r="B4" s="1" t="s">
        <v>45</v>
      </c>
      <c r="C4" s="1">
        <v>2</v>
      </c>
      <c r="E4" s="3">
        <f>'rig90-2 t em'!L5</f>
        <v>57.49358796303504</v>
      </c>
      <c r="F4" s="5">
        <f>'rig90-2 t em'!L7</f>
        <v>0.5</v>
      </c>
      <c r="G4" s="3">
        <f t="shared" si="0"/>
        <v>1.7349262507474585</v>
      </c>
      <c r="I4" s="1">
        <v>1</v>
      </c>
      <c r="L4" s="32">
        <f t="shared" si="1"/>
        <v>0</v>
      </c>
      <c r="M4" s="32">
        <f t="shared" si="1"/>
        <v>57.49358796303504</v>
      </c>
    </row>
    <row r="5" spans="1:13">
      <c r="A5" s="1" t="s">
        <v>57</v>
      </c>
      <c r="B5" s="1" t="s">
        <v>45</v>
      </c>
      <c r="C5" s="1">
        <v>1</v>
      </c>
      <c r="E5" s="3">
        <f>'rig90-1 t em'!L5</f>
        <v>33.30008436972372</v>
      </c>
      <c r="F5" s="5">
        <f>'rig90-1 t em'!L7</f>
        <v>0.5</v>
      </c>
      <c r="G5" s="3">
        <f t="shared" si="0"/>
        <v>1.0048631955668439</v>
      </c>
      <c r="I5" s="1">
        <v>2</v>
      </c>
      <c r="L5" s="32">
        <f t="shared" si="1"/>
        <v>0</v>
      </c>
      <c r="M5" s="32">
        <f t="shared" si="1"/>
        <v>66.60016873944744</v>
      </c>
    </row>
    <row r="6" spans="1:13">
      <c r="A6" s="1" t="s">
        <v>58</v>
      </c>
      <c r="B6" s="1" t="s">
        <v>50</v>
      </c>
      <c r="C6" s="1">
        <v>1</v>
      </c>
      <c r="E6" s="3">
        <f>'def90-1 t em'!L5</f>
        <v>14.688121540408741</v>
      </c>
      <c r="F6" s="5">
        <f>'def90-1 t em'!L7</f>
        <v>0.5</v>
      </c>
      <c r="G6" s="3">
        <f t="shared" si="0"/>
        <v>0.44322868927589371</v>
      </c>
      <c r="H6" s="1">
        <v>3</v>
      </c>
      <c r="I6" s="1">
        <v>0</v>
      </c>
      <c r="L6" s="32"/>
      <c r="M6" s="32">
        <f t="shared" si="1"/>
        <v>0</v>
      </c>
    </row>
    <row r="7" spans="1:13">
      <c r="A7" s="1" t="s">
        <v>48</v>
      </c>
      <c r="B7" s="1" t="s">
        <v>50</v>
      </c>
      <c r="C7" s="1">
        <v>2</v>
      </c>
      <c r="E7" s="3">
        <f>'def-2 t em'!L5</f>
        <v>13.314423306297705</v>
      </c>
      <c r="F7" s="5">
        <f>'def-2 t em'!L7</f>
        <v>0.5</v>
      </c>
      <c r="G7" s="3">
        <f t="shared" si="0"/>
        <v>0.40177597756659911</v>
      </c>
      <c r="H7" s="1">
        <v>1</v>
      </c>
      <c r="I7" s="1">
        <v>0</v>
      </c>
      <c r="L7" s="32">
        <f t="shared" si="1"/>
        <v>13.314423306297705</v>
      </c>
      <c r="M7" s="32">
        <f t="shared" si="1"/>
        <v>0</v>
      </c>
    </row>
    <row r="8" spans="1:13">
      <c r="A8" s="1" t="s">
        <v>48</v>
      </c>
      <c r="B8" s="1" t="s">
        <v>50</v>
      </c>
      <c r="C8" s="1">
        <v>1</v>
      </c>
      <c r="E8" s="3">
        <f>'def-1 t em'!L5</f>
        <v>10.507165380271084</v>
      </c>
      <c r="F8" s="5">
        <f>'def-1 t em'!L7</f>
        <v>0.50000000000000011</v>
      </c>
      <c r="G8" s="3">
        <f t="shared" si="0"/>
        <v>0.31706417506761747</v>
      </c>
      <c r="H8" s="1">
        <v>2</v>
      </c>
      <c r="I8" s="1">
        <v>7</v>
      </c>
      <c r="L8" s="32">
        <f t="shared" si="1"/>
        <v>21.014330760542169</v>
      </c>
      <c r="M8" s="32">
        <f t="shared" si="1"/>
        <v>73.550157661897586</v>
      </c>
    </row>
    <row r="9" spans="1:13">
      <c r="A9" s="1" t="s">
        <v>48</v>
      </c>
      <c r="B9" s="1" t="s">
        <v>50</v>
      </c>
      <c r="D9" s="1">
        <v>2</v>
      </c>
      <c r="E9" s="3">
        <f>'def-2 t sp'!L5</f>
        <v>3.8674145928029349</v>
      </c>
      <c r="F9" s="5">
        <f>'def-2 t sp'!L7</f>
        <v>0.5</v>
      </c>
      <c r="G9" s="3">
        <f t="shared" si="0"/>
        <v>0.11670308528825039</v>
      </c>
      <c r="H9" s="1">
        <v>4</v>
      </c>
      <c r="I9" s="1">
        <v>2</v>
      </c>
      <c r="L9" s="32">
        <f t="shared" si="1"/>
        <v>15.469658371211739</v>
      </c>
      <c r="M9" s="32">
        <f t="shared" si="1"/>
        <v>7.7348291856058697</v>
      </c>
    </row>
    <row r="10" spans="1:13">
      <c r="A10" s="1" t="s">
        <v>48</v>
      </c>
      <c r="B10" s="1" t="s">
        <v>50</v>
      </c>
      <c r="D10" s="1">
        <v>1</v>
      </c>
      <c r="E10" s="3">
        <f>'def-1 t sp'!L5</f>
        <v>2.1640269376919079</v>
      </c>
      <c r="F10" s="5">
        <f>'def-1 t sp'!L7</f>
        <v>0.49999999999999994</v>
      </c>
      <c r="G10" s="3">
        <f t="shared" si="0"/>
        <v>6.5301667099645952E-2</v>
      </c>
      <c r="H10" s="1">
        <v>4</v>
      </c>
      <c r="I10" s="1">
        <v>4</v>
      </c>
      <c r="L10" s="32">
        <f t="shared" si="1"/>
        <v>8.6561077507676316</v>
      </c>
      <c r="M10" s="32">
        <f t="shared" si="1"/>
        <v>8.6561077507676316</v>
      </c>
    </row>
    <row r="11" spans="1:13">
      <c r="H11" s="31">
        <f>SUM(H2:H10)</f>
        <v>27</v>
      </c>
      <c r="I11" s="31">
        <f>SUM(I2:I10)</f>
        <v>27</v>
      </c>
      <c r="J11" s="31"/>
      <c r="K11" s="31"/>
      <c r="L11" s="33">
        <f>SUM(L2:L10)</f>
        <v>449.55401164625971</v>
      </c>
      <c r="M11" s="33">
        <f>SUM(M2:M10)</f>
        <v>538.85649614855856</v>
      </c>
    </row>
    <row r="12" spans="1:13">
      <c r="A12" s="1" t="s">
        <v>56</v>
      </c>
      <c r="J12" s="34"/>
      <c r="K12" s="34"/>
      <c r="L12" s="3">
        <f>L11/$E$2</f>
        <v>13.565739825376383</v>
      </c>
      <c r="M12" s="3">
        <f>M11/$E$2</f>
        <v>16.260531194452518</v>
      </c>
    </row>
    <row r="14" spans="1:13" customFormat="1"/>
    <row r="15" spans="1:13" customFormat="1">
      <c r="A15" s="35">
        <f>E2</f>
        <v>33.138923304817752</v>
      </c>
      <c r="B15" s="35">
        <f>E3</f>
        <v>19.903419469754304</v>
      </c>
      <c r="C15" s="35">
        <f>E4</f>
        <v>57.49358796303504</v>
      </c>
      <c r="D15" s="35">
        <f>E5</f>
        <v>33.30008436972372</v>
      </c>
      <c r="E15" s="35">
        <f>E6</f>
        <v>14.688121540408741</v>
      </c>
      <c r="F15" s="35">
        <f>E7</f>
        <v>13.314423306297705</v>
      </c>
      <c r="G15" s="35">
        <f>E8</f>
        <v>10.507165380271084</v>
      </c>
      <c r="H15" s="35">
        <f>E9</f>
        <v>3.8674145928029349</v>
      </c>
      <c r="I15" s="35">
        <f>E10</f>
        <v>2.1640269376919079</v>
      </c>
      <c r="J15" s="36">
        <f>L11</f>
        <v>449.55401164625971</v>
      </c>
      <c r="K15" s="36">
        <f>M11</f>
        <v>538.85649614855856</v>
      </c>
      <c r="L15" s="36"/>
      <c r="M15" s="36"/>
    </row>
    <row r="16" spans="1:13" customFormat="1">
      <c r="C16" s="35"/>
      <c r="D16" s="35"/>
      <c r="E16" s="35"/>
    </row>
    <row r="17" spans="1:13" customFormat="1">
      <c r="A17" s="3">
        <f>G2</f>
        <v>1</v>
      </c>
      <c r="B17" s="3">
        <f>G3</f>
        <v>0.60060549604098745</v>
      </c>
      <c r="C17" s="35">
        <f>G4</f>
        <v>1.7349262507474585</v>
      </c>
      <c r="D17" s="35">
        <f>G5</f>
        <v>1.0048631955668439</v>
      </c>
      <c r="E17" s="35">
        <f>G6</f>
        <v>0.44322868927589371</v>
      </c>
      <c r="F17" s="3">
        <f>G7</f>
        <v>0.40177597756659911</v>
      </c>
      <c r="G17" s="3">
        <f>G8</f>
        <v>0.31706417506761747</v>
      </c>
      <c r="H17" s="3">
        <f>G9</f>
        <v>0.11670308528825039</v>
      </c>
      <c r="I17" s="3">
        <f>G10</f>
        <v>6.5301667099645952E-2</v>
      </c>
      <c r="J17" s="3">
        <f>L12</f>
        <v>13.565739825376383</v>
      </c>
      <c r="K17" s="3">
        <f>M12</f>
        <v>16.260531194452518</v>
      </c>
      <c r="L17" s="3"/>
      <c r="M17" s="3"/>
    </row>
    <row r="18" spans="1:13" customFormat="1">
      <c r="F18" s="1"/>
    </row>
    <row r="19" spans="1:13" customFormat="1">
      <c r="F1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0.20121099208197485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19.903419469754304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3.9699074074074074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3.9699074074074074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0.73282442748091592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13.314423306297705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0.36458333333333331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0.36458333333333331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0.57831325301204828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10.507165380271084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0.72916666666666663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0.72916666666666663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0.21286208344161686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3.8674145928029349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3.6978775356874531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3.6978775356874531</v>
      </c>
    </row>
    <row r="29" spans="2:18" s="8" customFormat="1"/>
    <row r="30" spans="2:18" s="8" customFormat="1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4192650</v>
      </c>
      <c r="J31" s="16" t="s">
        <v>16</v>
      </c>
      <c r="L31" s="8">
        <f>IF($B$13=1,K14,K20)</f>
        <v>60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4192650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0.11910781001812119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2.1640269376919079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7.3957550713749063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7.3957550713749063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15" sqref="H1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210.23712158203122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0.27347020131552718</v>
      </c>
      <c r="P3" s="18" t="s">
        <v>28</v>
      </c>
    </row>
    <row r="4" spans="2:16">
      <c r="G4" s="1" t="s">
        <v>2</v>
      </c>
      <c r="H4" s="26">
        <v>90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57.49358796303504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1822500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179402343.75</v>
      </c>
      <c r="D27" s="16" t="s">
        <v>16</v>
      </c>
      <c r="G27" s="8">
        <f>H14</f>
        <v>70</v>
      </c>
      <c r="H27" s="8" t="s">
        <v>14</v>
      </c>
      <c r="I27" s="17">
        <f>$C$21*I26/G28/100</f>
        <v>67528125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67528125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2.6567055393586005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2.6567055393586005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67528125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67528125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15" sqref="H1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210.23712158203122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0.1583929808358347</v>
      </c>
      <c r="P3" s="18" t="s">
        <v>28</v>
      </c>
    </row>
    <row r="4" spans="2:16">
      <c r="G4" s="1" t="s">
        <v>2</v>
      </c>
      <c r="H4" s="26">
        <v>90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33.30008436972372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1822500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179402343.75</v>
      </c>
      <c r="D27" s="16" t="s">
        <v>16</v>
      </c>
      <c r="G27" s="8">
        <f>H14</f>
        <v>70</v>
      </c>
      <c r="H27" s="8" t="s">
        <v>14</v>
      </c>
      <c r="I27" s="17">
        <f>$C$21*I26/G28/100</f>
        <v>67528125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67528125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5.3134110787172011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5.3134110787172011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5" sqref="H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23.359680175781246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90</v>
      </c>
      <c r="I3" s="2" t="s">
        <v>3</v>
      </c>
      <c r="K3" s="13" t="s">
        <v>39</v>
      </c>
      <c r="L3" s="5">
        <f>1/(1+0.5*(I28+Q28+2/3*I28*Q28)/(1+(I28+Q28)/6))</f>
        <v>0.62878093492208986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14.688121540408741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202500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19933593.75</v>
      </c>
      <c r="D27" s="16" t="s">
        <v>16</v>
      </c>
      <c r="G27" s="8">
        <f>H14</f>
        <v>70</v>
      </c>
      <c r="H27" s="8" t="s">
        <v>14</v>
      </c>
      <c r="I27" s="17">
        <f>$C$21*I26/G28/100</f>
        <v>67528125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67528125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0.59037900874635574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0.59037900874635574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rig-2 t em</vt:lpstr>
      <vt:lpstr>rig-1 t em</vt:lpstr>
      <vt:lpstr>def-2 t em</vt:lpstr>
      <vt:lpstr>def-1 t em</vt:lpstr>
      <vt:lpstr>def-2 t sp</vt:lpstr>
      <vt:lpstr>def-1 t sp</vt:lpstr>
      <vt:lpstr>rig90-2 t em</vt:lpstr>
      <vt:lpstr>rig90-1 t em</vt:lpstr>
      <vt:lpstr>def90-1 t em</vt:lpstr>
      <vt:lpstr>Riepilogo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2013-01-02T09:55:43Z</dcterms:created>
  <dcterms:modified xsi:type="dcterms:W3CDTF">2017-09-04T11:07:01Z</dcterms:modified>
</cp:coreProperties>
</file>